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<sst xmlns="http://schemas.openxmlformats.org/spreadsheetml/2006/main" count="368" uniqueCount="227">
  <si>
    <t>Subsecretaría de Agricultura</t>
  </si>
  <si>
    <t>Dirección General de Fibras Naturales y Biocombustibles</t>
  </si>
  <si>
    <t>Programa de Fomento a la Agricultura 2015</t>
  </si>
  <si>
    <t>Componente de Bioenergia y Sustentabilidad 2015</t>
  </si>
  <si>
    <t>Municipios que participan en la Cruzada Nacional en Contra del Hambre beneficiados por parte del Componente de Bioenergía y Sustentabilidad*</t>
  </si>
  <si>
    <t>Estado</t>
  </si>
  <si>
    <t>Clave del Estado</t>
  </si>
  <si>
    <t>Municipio</t>
  </si>
  <si>
    <t>Clave del Municipio</t>
  </si>
  <si>
    <t>Monto ejercido del componente Bioenergía y Sustentabilidad</t>
  </si>
  <si>
    <t>Aguascalientes</t>
  </si>
  <si>
    <t>01</t>
  </si>
  <si>
    <t>001</t>
  </si>
  <si>
    <t>Baja California</t>
  </si>
  <si>
    <t>02</t>
  </si>
  <si>
    <t>Ensenada</t>
  </si>
  <si>
    <t>Mexicali</t>
  </si>
  <si>
    <t>002</t>
  </si>
  <si>
    <t>Tijuana</t>
  </si>
  <si>
    <t>004</t>
  </si>
  <si>
    <t>Campeche</t>
  </si>
  <si>
    <t>04</t>
  </si>
  <si>
    <t>Hopelchén</t>
  </si>
  <si>
    <t>006</t>
  </si>
  <si>
    <t>Candelaria</t>
  </si>
  <si>
    <t>011</t>
  </si>
  <si>
    <t>Coahuila</t>
  </si>
  <si>
    <t>05</t>
  </si>
  <si>
    <t>Cuatro Ciénegas</t>
  </si>
  <si>
    <t>007</t>
  </si>
  <si>
    <t>Parras</t>
  </si>
  <si>
    <t>024</t>
  </si>
  <si>
    <t>Saltillo</t>
  </si>
  <si>
    <t>030</t>
  </si>
  <si>
    <t>Torreón</t>
  </si>
  <si>
    <t>035</t>
  </si>
  <si>
    <t>Colima</t>
  </si>
  <si>
    <t>06</t>
  </si>
  <si>
    <t>Manzanillo</t>
  </si>
  <si>
    <t>Tecomán</t>
  </si>
  <si>
    <t>009</t>
  </si>
  <si>
    <t>Chiapas</t>
  </si>
  <si>
    <t>07</t>
  </si>
  <si>
    <t>Berriozábal</t>
  </si>
  <si>
    <t>012</t>
  </si>
  <si>
    <t>Ocozocoautla de Espinosa</t>
  </si>
  <si>
    <t>061</t>
  </si>
  <si>
    <t>San Fernando</t>
  </si>
  <si>
    <t>079</t>
  </si>
  <si>
    <t>Tuxtla Chico</t>
  </si>
  <si>
    <t>102</t>
  </si>
  <si>
    <t>Tuzantan</t>
  </si>
  <si>
    <t>103</t>
  </si>
  <si>
    <t>Chihuahua</t>
  </si>
  <si>
    <t>08</t>
  </si>
  <si>
    <t>Cuauhtémoc</t>
  </si>
  <si>
    <t>017</t>
  </si>
  <si>
    <t>019</t>
  </si>
  <si>
    <t>Ojinaga</t>
  </si>
  <si>
    <t>052</t>
  </si>
  <si>
    <t>Durango</t>
  </si>
  <si>
    <t>005</t>
  </si>
  <si>
    <t>Gómez Palacio</t>
  </si>
  <si>
    <t>Lerdo</t>
  </si>
  <si>
    <t>Guanajuato</t>
  </si>
  <si>
    <t>Abasolo</t>
  </si>
  <si>
    <t>San Miguel de Allende</t>
  </si>
  <si>
    <t>003</t>
  </si>
  <si>
    <t>Celaya</t>
  </si>
  <si>
    <t>Comonfort</t>
  </si>
  <si>
    <t>Pénjamo</t>
  </si>
  <si>
    <t>023</t>
  </si>
  <si>
    <t>Salamanca</t>
  </si>
  <si>
    <t>027</t>
  </si>
  <si>
    <t>San Luis de la Paz</t>
  </si>
  <si>
    <t>033</t>
  </si>
  <si>
    <t>Santa Cruz de Juventino Rosas</t>
  </si>
  <si>
    <t>Guerrero</t>
  </si>
  <si>
    <t>Chilpancingo de los Bravo</t>
  </si>
  <si>
    <t>029</t>
  </si>
  <si>
    <t>Hidalgo</t>
  </si>
  <si>
    <t>Tula de Allende</t>
  </si>
  <si>
    <t>076</t>
  </si>
  <si>
    <t>Jalisco</t>
  </si>
  <si>
    <t>Logos de Moreno</t>
  </si>
  <si>
    <t>053</t>
  </si>
  <si>
    <t>México</t>
  </si>
  <si>
    <t>Toluca</t>
  </si>
  <si>
    <t>106</t>
  </si>
  <si>
    <t>Michoacán</t>
  </si>
  <si>
    <t>Coahuayana</t>
  </si>
  <si>
    <t>014</t>
  </si>
  <si>
    <t>Morelia</t>
  </si>
  <si>
    <t>Tangancícuaro</t>
  </si>
  <si>
    <t>085</t>
  </si>
  <si>
    <t>Zamora</t>
  </si>
  <si>
    <t>108</t>
  </si>
  <si>
    <t>Morelos</t>
  </si>
  <si>
    <t>Cuautla</t>
  </si>
  <si>
    <t>Cuernavaca</t>
  </si>
  <si>
    <t>Puente de Ixtla</t>
  </si>
  <si>
    <t>Yautepec</t>
  </si>
  <si>
    <t>Nayarit</t>
  </si>
  <si>
    <t>Tepic</t>
  </si>
  <si>
    <t>Nuevo León</t>
  </si>
  <si>
    <t>Apodaca</t>
  </si>
  <si>
    <t>General Escobedo</t>
  </si>
  <si>
    <t>021</t>
  </si>
  <si>
    <t>Oaxaca</t>
  </si>
  <si>
    <t>Acatlán de Pérez Figueroa</t>
  </si>
  <si>
    <t>Coatecas Altas</t>
  </si>
  <si>
    <t>015</t>
  </si>
  <si>
    <t>La Compañía</t>
  </si>
  <si>
    <t>Magdalena Mixtepec</t>
  </si>
  <si>
    <t>048</t>
  </si>
  <si>
    <t>Miahuatlán de Porfirio Díaz</t>
  </si>
  <si>
    <t>059</t>
  </si>
  <si>
    <t>Monjas</t>
  </si>
  <si>
    <t>Oaxaca de Juárez</t>
  </si>
  <si>
    <t>067</t>
  </si>
  <si>
    <t>La Pe</t>
  </si>
  <si>
    <t>069</t>
  </si>
  <si>
    <t>Pluma Hidalgo</t>
  </si>
  <si>
    <t>071</t>
  </si>
  <si>
    <t>San Andrés Zabache</t>
  </si>
  <si>
    <t>101</t>
  </si>
  <si>
    <t>San Bernardo Mixtepec</t>
  </si>
  <si>
    <t>123</t>
  </si>
  <si>
    <t>San Ildefonso Amatlán</t>
  </si>
  <si>
    <t>154</t>
  </si>
  <si>
    <t>San Juan Bautista Atatlahuca</t>
  </si>
  <si>
    <t>175</t>
  </si>
  <si>
    <t>San Lucas Quiaviní</t>
  </si>
  <si>
    <t>233</t>
  </si>
  <si>
    <t>San Luis Amatlán</t>
  </si>
  <si>
    <t>235</t>
  </si>
  <si>
    <t>Santa Ana Zegache</t>
  </si>
  <si>
    <t>360</t>
  </si>
  <si>
    <t>Santa Cruz Xitla</t>
  </si>
  <si>
    <t>384</t>
  </si>
  <si>
    <t>Santa Inés del Monte</t>
  </si>
  <si>
    <t>388</t>
  </si>
  <si>
    <t>Santa María Jacatepec</t>
  </si>
  <si>
    <t>417</t>
  </si>
  <si>
    <t>Santa María Peñoles</t>
  </si>
  <si>
    <t>426</t>
  </si>
  <si>
    <t>Santa María Quiegolani</t>
  </si>
  <si>
    <t>428</t>
  </si>
  <si>
    <t>Santo Domingo Armenta</t>
  </si>
  <si>
    <t>507</t>
  </si>
  <si>
    <t>San Vicente Coatlán</t>
  </si>
  <si>
    <t>534</t>
  </si>
  <si>
    <t>Yaxe</t>
  </si>
  <si>
    <t>561</t>
  </si>
  <si>
    <t>Yogana</t>
  </si>
  <si>
    <t>563</t>
  </si>
  <si>
    <t>Villa de Zaachila</t>
  </si>
  <si>
    <t>565</t>
  </si>
  <si>
    <t>Puebla</t>
  </si>
  <si>
    <t>Atlixco</t>
  </si>
  <si>
    <t>Quintana Roo</t>
  </si>
  <si>
    <t>Felipe Carrillo Puerto</t>
  </si>
  <si>
    <t>Othón P. Blanco</t>
  </si>
  <si>
    <t>Bacalar</t>
  </si>
  <si>
    <t>010</t>
  </si>
  <si>
    <t>San Luis Potosí</t>
  </si>
  <si>
    <t>Ciudad Valles</t>
  </si>
  <si>
    <t>013</t>
  </si>
  <si>
    <t>Villa de Ramos</t>
  </si>
  <si>
    <t>049</t>
  </si>
  <si>
    <t>Villa de Reyes</t>
  </si>
  <si>
    <t>050</t>
  </si>
  <si>
    <t>Sinaloa</t>
  </si>
  <si>
    <t>Ahome</t>
  </si>
  <si>
    <t>Culiacán</t>
  </si>
  <si>
    <t>Sonora</t>
  </si>
  <si>
    <t>Caborca</t>
  </si>
  <si>
    <t>Cajeme</t>
  </si>
  <si>
    <t>018</t>
  </si>
  <si>
    <t>Etchojoa</t>
  </si>
  <si>
    <t>026</t>
  </si>
  <si>
    <t>Guaymas</t>
  </si>
  <si>
    <t>Hermosillo</t>
  </si>
  <si>
    <t>Huatabampo</t>
  </si>
  <si>
    <t>Navojoa</t>
  </si>
  <si>
    <t>042</t>
  </si>
  <si>
    <t>Tabasco</t>
  </si>
  <si>
    <t>Centro</t>
  </si>
  <si>
    <t>Tenosique</t>
  </si>
  <si>
    <t>Tamaulipas</t>
  </si>
  <si>
    <t>Matamoros</t>
  </si>
  <si>
    <t>022</t>
  </si>
  <si>
    <t>Veracruz</t>
  </si>
  <si>
    <t>Atzalán</t>
  </si>
  <si>
    <t>Comapa</t>
  </si>
  <si>
    <t>043</t>
  </si>
  <si>
    <t>Jalacingo</t>
  </si>
  <si>
    <t>086</t>
  </si>
  <si>
    <t>Xalapa</t>
  </si>
  <si>
    <t>087</t>
  </si>
  <si>
    <t>Minatitlán</t>
  </si>
  <si>
    <t>Papantla</t>
  </si>
  <si>
    <t>124</t>
  </si>
  <si>
    <t>Sayula de Alemán</t>
  </si>
  <si>
    <t>144</t>
  </si>
  <si>
    <t>Soteapan</t>
  </si>
  <si>
    <t>149</t>
  </si>
  <si>
    <t>Tierra Blanca</t>
  </si>
  <si>
    <t>174</t>
  </si>
  <si>
    <t>Yucatán</t>
  </si>
  <si>
    <t>Mérida</t>
  </si>
  <si>
    <t>Tekax</t>
  </si>
  <si>
    <t>Tizimín</t>
  </si>
  <si>
    <t>096</t>
  </si>
  <si>
    <t>Valladolid</t>
  </si>
  <si>
    <t>Zacatecas</t>
  </si>
  <si>
    <t>Fresnillo</t>
  </si>
  <si>
    <t>Guadalupe</t>
  </si>
  <si>
    <t>Ojocaliente</t>
  </si>
  <si>
    <t>036</t>
  </si>
  <si>
    <t>Pinos</t>
  </si>
  <si>
    <t>038</t>
  </si>
  <si>
    <t>Sombrerete</t>
  </si>
  <si>
    <t>Villa de Cos</t>
  </si>
  <si>
    <t>051</t>
  </si>
  <si>
    <t>056</t>
  </si>
  <si>
    <t xml:space="preserve">* La información reportada es desde el mes de abril de 2015 con corte al 25 de septiembre de 2015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</si>
</sst>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oberana Texto"/>
      <family val="3"/>
    </font>
    <font>
      <sz val="16"/>
      <color indexed="8"/>
      <name val="Soberana Texto"/>
      <family val="3"/>
    </font>
    <font>
      <b/>
      <sz val="16"/>
      <color indexed="8"/>
      <name val="Soberana Texto"/>
      <family val="3"/>
    </font>
    <font>
      <b/>
      <sz val="14"/>
      <color indexed="8"/>
      <name val="Soberana Texto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Soberana Text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5" fillId="11" borderId="10" xfId="0" applyFont="1" applyFill="1" applyBorder="1" applyAlignment="1">
      <alignment horizontal="center" vertical="center" wrapText="1"/>
    </xf>
    <xf numFmtId="49" fontId="5" fillId="11" borderId="10" xfId="0" applyNumberFormat="1" applyFont="1" applyFill="1" applyBorder="1" applyAlignment="1">
      <alignment horizontal="center" vertical="center" wrapText="1"/>
    </xf>
    <xf numFmtId="0" fontId="5" fillId="11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47" applyNumberFormat="1" applyFont="1" applyBorder="1" applyAlignment="1" quotePrefix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85725</xdr:rowOff>
    </xdr:from>
    <xdr:to>
      <xdr:col>2</xdr:col>
      <xdr:colOff>0</xdr:colOff>
      <xdr:row>4</xdr:row>
      <xdr:rowOff>142875</xdr:rowOff>
    </xdr:to>
    <xdr:pic>
      <xdr:nvPicPr>
        <xdr:cNvPr id="1" name="Logo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2981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1"/>
  <sheetViews>
    <sheetView tabSelected="1" zoomScalePageLayoutView="0" workbookViewId="0" topLeftCell="A40">
      <selection activeCell="A1" sqref="A1:IV65536"/>
    </sheetView>
  </sheetViews>
  <sheetFormatPr defaultColWidth="11.421875" defaultRowHeight="15"/>
  <cols>
    <col min="1" max="1" width="29.57421875" style="1" customWidth="1"/>
    <col min="2" max="2" width="15.28125" style="2" customWidth="1"/>
    <col min="3" max="3" width="36.7109375" style="4" customWidth="1"/>
    <col min="4" max="4" width="15.28125" style="2" customWidth="1"/>
    <col min="5" max="5" width="36.7109375" style="1" customWidth="1"/>
    <col min="6" max="16384" width="11.421875" style="4" customWidth="1"/>
  </cols>
  <sheetData>
    <row r="2" spans="3:4" ht="20.25">
      <c r="C2" s="3" t="s">
        <v>0</v>
      </c>
      <c r="D2" s="4"/>
    </row>
    <row r="3" spans="3:4" ht="20.25">
      <c r="C3" s="3" t="s">
        <v>1</v>
      </c>
      <c r="D3" s="4"/>
    </row>
    <row r="4" spans="3:4" ht="20.25">
      <c r="C4" s="3" t="s">
        <v>2</v>
      </c>
      <c r="D4" s="4"/>
    </row>
    <row r="5" spans="3:4" ht="20.25">
      <c r="C5" s="3" t="s">
        <v>3</v>
      </c>
      <c r="D5" s="4"/>
    </row>
    <row r="7" spans="1:5" ht="41.25" customHeight="1">
      <c r="A7" s="22" t="s">
        <v>4</v>
      </c>
      <c r="B7" s="22"/>
      <c r="C7" s="22"/>
      <c r="D7" s="22"/>
      <c r="E7" s="22"/>
    </row>
    <row r="8" spans="1:5" s="1" customFormat="1" ht="78">
      <c r="A8" s="5" t="s">
        <v>5</v>
      </c>
      <c r="B8" s="6" t="s">
        <v>6</v>
      </c>
      <c r="C8" s="5" t="s">
        <v>7</v>
      </c>
      <c r="D8" s="6" t="s">
        <v>8</v>
      </c>
      <c r="E8" s="7" t="s">
        <v>9</v>
      </c>
    </row>
    <row r="9" spans="1:5" ht="18.75">
      <c r="A9" s="8" t="s">
        <v>10</v>
      </c>
      <c r="B9" s="9" t="s">
        <v>11</v>
      </c>
      <c r="C9" s="10" t="s">
        <v>10</v>
      </c>
      <c r="D9" s="9" t="s">
        <v>12</v>
      </c>
      <c r="E9" s="11">
        <f>4112333.23+790927.5+3695012.52</f>
        <v>8598273.25</v>
      </c>
    </row>
    <row r="10" spans="1:5" ht="18.75">
      <c r="A10" s="8" t="s">
        <v>13</v>
      </c>
      <c r="B10" s="9" t="s">
        <v>14</v>
      </c>
      <c r="C10" s="12" t="s">
        <v>15</v>
      </c>
      <c r="D10" s="9" t="s">
        <v>12</v>
      </c>
      <c r="E10" s="11">
        <f>960000+595000+1448002.95</f>
        <v>3003002.95</v>
      </c>
    </row>
    <row r="11" spans="1:5" ht="18.75">
      <c r="A11" s="8" t="s">
        <v>13</v>
      </c>
      <c r="B11" s="9" t="s">
        <v>14</v>
      </c>
      <c r="C11" s="12" t="s">
        <v>16</v>
      </c>
      <c r="D11" s="9" t="s">
        <v>17</v>
      </c>
      <c r="E11" s="11">
        <f>797700+135225+796865+22400+91557</f>
        <v>1843747</v>
      </c>
    </row>
    <row r="12" spans="1:5" ht="18.75">
      <c r="A12" s="8" t="s">
        <v>13</v>
      </c>
      <c r="B12" s="9" t="s">
        <v>14</v>
      </c>
      <c r="C12" s="12" t="s">
        <v>18</v>
      </c>
      <c r="D12" s="9" t="s">
        <v>19</v>
      </c>
      <c r="E12" s="11">
        <f>990000</f>
        <v>990000</v>
      </c>
    </row>
    <row r="13" spans="1:5" ht="18.75">
      <c r="A13" s="8" t="s">
        <v>20</v>
      </c>
      <c r="B13" s="9" t="s">
        <v>21</v>
      </c>
      <c r="C13" s="12" t="s">
        <v>20</v>
      </c>
      <c r="D13" s="9" t="s">
        <v>17</v>
      </c>
      <c r="E13" s="11">
        <f>5048000+3584000+1760500+272500</f>
        <v>10665000</v>
      </c>
    </row>
    <row r="14" spans="1:5" ht="18.75">
      <c r="A14" s="8" t="s">
        <v>20</v>
      </c>
      <c r="B14" s="9" t="s">
        <v>21</v>
      </c>
      <c r="C14" s="12" t="s">
        <v>22</v>
      </c>
      <c r="D14" s="9" t="s">
        <v>23</v>
      </c>
      <c r="E14" s="11">
        <v>9500</v>
      </c>
    </row>
    <row r="15" spans="1:5" ht="18.75">
      <c r="A15" s="8" t="s">
        <v>20</v>
      </c>
      <c r="B15" s="9" t="s">
        <v>21</v>
      </c>
      <c r="C15" s="12" t="s">
        <v>24</v>
      </c>
      <c r="D15" s="9" t="s">
        <v>25</v>
      </c>
      <c r="E15" s="11">
        <v>85000</v>
      </c>
    </row>
    <row r="16" spans="1:5" s="17" customFormat="1" ht="18.75">
      <c r="A16" s="13" t="s">
        <v>26</v>
      </c>
      <c r="B16" s="14" t="s">
        <v>27</v>
      </c>
      <c r="C16" s="15" t="s">
        <v>28</v>
      </c>
      <c r="D16" s="14" t="s">
        <v>29</v>
      </c>
      <c r="E16" s="16">
        <v>467755</v>
      </c>
    </row>
    <row r="17" spans="1:5" ht="18.75">
      <c r="A17" s="8" t="s">
        <v>26</v>
      </c>
      <c r="B17" s="9" t="s">
        <v>27</v>
      </c>
      <c r="C17" s="12" t="s">
        <v>30</v>
      </c>
      <c r="D17" s="9" t="s">
        <v>31</v>
      </c>
      <c r="E17" s="11">
        <f>287105+590250</f>
        <v>877355</v>
      </c>
    </row>
    <row r="18" spans="1:5" ht="18.75">
      <c r="A18" s="8" t="s">
        <v>26</v>
      </c>
      <c r="B18" s="9" t="s">
        <v>27</v>
      </c>
      <c r="C18" s="12" t="s">
        <v>32</v>
      </c>
      <c r="D18" s="9" t="s">
        <v>33</v>
      </c>
      <c r="E18" s="11">
        <v>977700</v>
      </c>
    </row>
    <row r="19" spans="1:5" ht="18.75">
      <c r="A19" s="8" t="s">
        <v>26</v>
      </c>
      <c r="B19" s="9" t="s">
        <v>27</v>
      </c>
      <c r="C19" s="12" t="s">
        <v>34</v>
      </c>
      <c r="D19" s="9" t="s">
        <v>35</v>
      </c>
      <c r="E19" s="11">
        <f>26499608+2000000</f>
        <v>28499608</v>
      </c>
    </row>
    <row r="20" spans="1:5" ht="18.75">
      <c r="A20" s="8" t="s">
        <v>36</v>
      </c>
      <c r="B20" s="9" t="s">
        <v>37</v>
      </c>
      <c r="C20" s="12" t="s">
        <v>38</v>
      </c>
      <c r="D20" s="9" t="s">
        <v>29</v>
      </c>
      <c r="E20" s="11">
        <v>843000</v>
      </c>
    </row>
    <row r="21" spans="1:5" ht="18.75">
      <c r="A21" s="8" t="s">
        <v>36</v>
      </c>
      <c r="B21" s="9" t="s">
        <v>37</v>
      </c>
      <c r="C21" s="12" t="s">
        <v>39</v>
      </c>
      <c r="D21" s="9" t="s">
        <v>40</v>
      </c>
      <c r="E21" s="11">
        <v>72500</v>
      </c>
    </row>
    <row r="22" spans="1:5" ht="18.75">
      <c r="A22" s="8" t="s">
        <v>41</v>
      </c>
      <c r="B22" s="9" t="s">
        <v>42</v>
      </c>
      <c r="C22" s="12" t="s">
        <v>43</v>
      </c>
      <c r="D22" s="9" t="s">
        <v>44</v>
      </c>
      <c r="E22" s="11">
        <v>348600</v>
      </c>
    </row>
    <row r="23" spans="1:5" s="17" customFormat="1" ht="18.75">
      <c r="A23" s="13" t="s">
        <v>41</v>
      </c>
      <c r="B23" s="14" t="s">
        <v>42</v>
      </c>
      <c r="C23" s="18" t="s">
        <v>45</v>
      </c>
      <c r="D23" s="14" t="s">
        <v>46</v>
      </c>
      <c r="E23" s="16">
        <f>2996550+862000</f>
        <v>3858550</v>
      </c>
    </row>
    <row r="24" spans="1:5" ht="18.75">
      <c r="A24" s="8" t="s">
        <v>41</v>
      </c>
      <c r="B24" s="9" t="s">
        <v>42</v>
      </c>
      <c r="C24" s="12" t="s">
        <v>47</v>
      </c>
      <c r="D24" s="9" t="s">
        <v>48</v>
      </c>
      <c r="E24" s="11">
        <v>448500</v>
      </c>
    </row>
    <row r="25" spans="1:5" ht="18.75">
      <c r="A25" s="8" t="s">
        <v>41</v>
      </c>
      <c r="B25" s="9" t="s">
        <v>42</v>
      </c>
      <c r="C25" s="12" t="s">
        <v>49</v>
      </c>
      <c r="D25" s="19" t="s">
        <v>50</v>
      </c>
      <c r="E25" s="11">
        <v>250000</v>
      </c>
    </row>
    <row r="26" spans="1:5" ht="18.75">
      <c r="A26" s="8" t="s">
        <v>41</v>
      </c>
      <c r="B26" s="9" t="s">
        <v>42</v>
      </c>
      <c r="C26" s="12" t="s">
        <v>51</v>
      </c>
      <c r="D26" s="19" t="s">
        <v>52</v>
      </c>
      <c r="E26" s="11">
        <v>579750</v>
      </c>
    </row>
    <row r="27" spans="1:5" ht="18.75">
      <c r="A27" s="8" t="s">
        <v>53</v>
      </c>
      <c r="B27" s="9" t="s">
        <v>54</v>
      </c>
      <c r="C27" s="12" t="s">
        <v>55</v>
      </c>
      <c r="D27" s="9" t="s">
        <v>56</v>
      </c>
      <c r="E27" s="11">
        <v>2326150</v>
      </c>
    </row>
    <row r="28" spans="1:5" ht="18.75">
      <c r="A28" s="8" t="s">
        <v>53</v>
      </c>
      <c r="B28" s="9" t="s">
        <v>54</v>
      </c>
      <c r="C28" s="12" t="s">
        <v>53</v>
      </c>
      <c r="D28" s="9" t="s">
        <v>57</v>
      </c>
      <c r="E28" s="11">
        <f>2291119.04+4000</f>
        <v>2295119.04</v>
      </c>
    </row>
    <row r="29" spans="1:5" ht="18.75">
      <c r="A29" s="8" t="s">
        <v>53</v>
      </c>
      <c r="B29" s="9" t="s">
        <v>54</v>
      </c>
      <c r="C29" s="12" t="s">
        <v>58</v>
      </c>
      <c r="D29" s="9" t="s">
        <v>59</v>
      </c>
      <c r="E29" s="11">
        <v>499170</v>
      </c>
    </row>
    <row r="30" spans="1:5" ht="18.75">
      <c r="A30" s="8" t="s">
        <v>60</v>
      </c>
      <c r="B30" s="19">
        <v>10</v>
      </c>
      <c r="C30" s="12" t="s">
        <v>60</v>
      </c>
      <c r="D30" s="9" t="s">
        <v>61</v>
      </c>
      <c r="E30" s="11">
        <f>901350+202097</f>
        <v>1103447</v>
      </c>
    </row>
    <row r="31" spans="1:5" ht="18.75">
      <c r="A31" s="8" t="s">
        <v>60</v>
      </c>
      <c r="B31" s="19">
        <v>10</v>
      </c>
      <c r="C31" s="12" t="s">
        <v>62</v>
      </c>
      <c r="D31" s="9" t="s">
        <v>29</v>
      </c>
      <c r="E31" s="11">
        <f>3999804+3250000+2000000</f>
        <v>9249804</v>
      </c>
    </row>
    <row r="32" spans="1:5" ht="18.75">
      <c r="A32" s="8" t="s">
        <v>60</v>
      </c>
      <c r="B32" s="19">
        <v>10</v>
      </c>
      <c r="C32" s="12" t="s">
        <v>63</v>
      </c>
      <c r="D32" s="9" t="s">
        <v>44</v>
      </c>
      <c r="E32" s="11">
        <v>750000</v>
      </c>
    </row>
    <row r="33" spans="1:5" ht="18.75">
      <c r="A33" s="8" t="s">
        <v>64</v>
      </c>
      <c r="B33" s="19">
        <v>11</v>
      </c>
      <c r="C33" s="12" t="s">
        <v>65</v>
      </c>
      <c r="D33" s="9" t="s">
        <v>12</v>
      </c>
      <c r="E33" s="11">
        <f>249307+288609</f>
        <v>537916</v>
      </c>
    </row>
    <row r="34" spans="1:5" ht="18.75">
      <c r="A34" s="8" t="s">
        <v>64</v>
      </c>
      <c r="B34" s="19">
        <v>11</v>
      </c>
      <c r="C34" s="12" t="s">
        <v>66</v>
      </c>
      <c r="D34" s="9" t="s">
        <v>67</v>
      </c>
      <c r="E34" s="11">
        <v>1000000</v>
      </c>
    </row>
    <row r="35" spans="1:5" ht="18.75">
      <c r="A35" s="8" t="s">
        <v>64</v>
      </c>
      <c r="B35" s="19">
        <v>11</v>
      </c>
      <c r="C35" s="12" t="s">
        <v>68</v>
      </c>
      <c r="D35" s="9" t="s">
        <v>29</v>
      </c>
      <c r="E35" s="11">
        <f>5528111.3+2268855</f>
        <v>7796966.3</v>
      </c>
    </row>
    <row r="36" spans="1:5" ht="18.75">
      <c r="A36" s="8" t="s">
        <v>64</v>
      </c>
      <c r="B36" s="19">
        <v>11</v>
      </c>
      <c r="C36" s="12" t="s">
        <v>69</v>
      </c>
      <c r="D36" s="9" t="s">
        <v>40</v>
      </c>
      <c r="E36" s="11">
        <v>194817</v>
      </c>
    </row>
    <row r="37" spans="1:5" ht="18.75">
      <c r="A37" s="8" t="s">
        <v>64</v>
      </c>
      <c r="B37" s="19">
        <v>11</v>
      </c>
      <c r="C37" s="12" t="s">
        <v>70</v>
      </c>
      <c r="D37" s="9" t="s">
        <v>71</v>
      </c>
      <c r="E37" s="11">
        <f>1000000+1000000</f>
        <v>2000000</v>
      </c>
    </row>
    <row r="38" spans="1:5" ht="18.75">
      <c r="A38" s="8" t="s">
        <v>64</v>
      </c>
      <c r="B38" s="19">
        <v>11</v>
      </c>
      <c r="C38" s="12" t="s">
        <v>72</v>
      </c>
      <c r="D38" s="9" t="s">
        <v>73</v>
      </c>
      <c r="E38" s="11">
        <v>904911</v>
      </c>
    </row>
    <row r="39" spans="1:5" ht="18.75">
      <c r="A39" s="8" t="s">
        <v>64</v>
      </c>
      <c r="B39" s="19">
        <v>11</v>
      </c>
      <c r="C39" s="12" t="s">
        <v>74</v>
      </c>
      <c r="D39" s="9" t="s">
        <v>75</v>
      </c>
      <c r="E39" s="11">
        <v>2000000</v>
      </c>
    </row>
    <row r="40" spans="1:5" s="17" customFormat="1" ht="18.75">
      <c r="A40" s="13" t="s">
        <v>64</v>
      </c>
      <c r="B40" s="20">
        <v>11</v>
      </c>
      <c r="C40" s="18" t="s">
        <v>76</v>
      </c>
      <c r="D40" s="14" t="s">
        <v>35</v>
      </c>
      <c r="E40" s="16">
        <v>824851.5</v>
      </c>
    </row>
    <row r="41" spans="1:5" s="17" customFormat="1" ht="18.75">
      <c r="A41" s="13" t="s">
        <v>77</v>
      </c>
      <c r="B41" s="20">
        <v>12</v>
      </c>
      <c r="C41" s="18" t="s">
        <v>78</v>
      </c>
      <c r="D41" s="14" t="s">
        <v>79</v>
      </c>
      <c r="E41" s="16">
        <v>59000</v>
      </c>
    </row>
    <row r="42" spans="1:5" ht="18.75">
      <c r="A42" s="8" t="s">
        <v>80</v>
      </c>
      <c r="B42" s="19">
        <v>13</v>
      </c>
      <c r="C42" s="12" t="s">
        <v>81</v>
      </c>
      <c r="D42" s="9" t="s">
        <v>82</v>
      </c>
      <c r="E42" s="11">
        <v>87250</v>
      </c>
    </row>
    <row r="43" spans="1:5" ht="18.75">
      <c r="A43" s="8" t="s">
        <v>83</v>
      </c>
      <c r="B43" s="19">
        <v>14</v>
      </c>
      <c r="C43" s="12" t="s">
        <v>84</v>
      </c>
      <c r="D43" s="9" t="s">
        <v>85</v>
      </c>
      <c r="E43" s="11">
        <v>234518</v>
      </c>
    </row>
    <row r="44" spans="1:5" ht="18.75">
      <c r="A44" s="8" t="s">
        <v>86</v>
      </c>
      <c r="B44" s="19">
        <v>15</v>
      </c>
      <c r="C44" s="12" t="s">
        <v>87</v>
      </c>
      <c r="D44" s="19" t="s">
        <v>88</v>
      </c>
      <c r="E44" s="11">
        <f>1527463.34+1465000</f>
        <v>2992463.34</v>
      </c>
    </row>
    <row r="45" spans="1:5" ht="18.75">
      <c r="A45" s="8" t="s">
        <v>89</v>
      </c>
      <c r="B45" s="19">
        <v>16</v>
      </c>
      <c r="C45" s="12" t="s">
        <v>90</v>
      </c>
      <c r="D45" s="9" t="s">
        <v>91</v>
      </c>
      <c r="E45" s="11">
        <v>956036</v>
      </c>
    </row>
    <row r="46" spans="1:5" ht="18.75">
      <c r="A46" s="8" t="s">
        <v>89</v>
      </c>
      <c r="B46" s="19">
        <v>16</v>
      </c>
      <c r="C46" s="12" t="s">
        <v>92</v>
      </c>
      <c r="D46" s="9" t="s">
        <v>85</v>
      </c>
      <c r="E46" s="11">
        <v>556110</v>
      </c>
    </row>
    <row r="47" spans="1:5" ht="18.75">
      <c r="A47" s="8" t="s">
        <v>89</v>
      </c>
      <c r="B47" s="19">
        <v>16</v>
      </c>
      <c r="C47" s="12" t="s">
        <v>93</v>
      </c>
      <c r="D47" s="9" t="s">
        <v>94</v>
      </c>
      <c r="E47" s="11">
        <v>1158574</v>
      </c>
    </row>
    <row r="48" spans="1:5" ht="18.75">
      <c r="A48" s="8" t="s">
        <v>89</v>
      </c>
      <c r="B48" s="19">
        <v>16</v>
      </c>
      <c r="C48" s="12" t="s">
        <v>95</v>
      </c>
      <c r="D48" s="19" t="s">
        <v>96</v>
      </c>
      <c r="E48" s="11">
        <v>525256</v>
      </c>
    </row>
    <row r="49" spans="1:5" ht="18.75">
      <c r="A49" s="8" t="s">
        <v>97</v>
      </c>
      <c r="B49" s="19">
        <v>17</v>
      </c>
      <c r="C49" s="12" t="s">
        <v>98</v>
      </c>
      <c r="D49" s="9" t="s">
        <v>23</v>
      </c>
      <c r="E49" s="11">
        <v>226150</v>
      </c>
    </row>
    <row r="50" spans="1:5" ht="18.75">
      <c r="A50" s="8" t="s">
        <v>97</v>
      </c>
      <c r="B50" s="19">
        <v>17</v>
      </c>
      <c r="C50" s="12" t="s">
        <v>99</v>
      </c>
      <c r="D50" s="9" t="s">
        <v>29</v>
      </c>
      <c r="E50" s="11">
        <f>201200</f>
        <v>201200</v>
      </c>
    </row>
    <row r="51" spans="1:5" ht="18.75">
      <c r="A51" s="8" t="s">
        <v>97</v>
      </c>
      <c r="B51" s="19">
        <v>17</v>
      </c>
      <c r="C51" s="12" t="s">
        <v>100</v>
      </c>
      <c r="D51" s="9" t="s">
        <v>56</v>
      </c>
      <c r="E51" s="11">
        <v>375100</v>
      </c>
    </row>
    <row r="52" spans="1:5" ht="18.75">
      <c r="A52" s="8" t="s">
        <v>97</v>
      </c>
      <c r="B52" s="19">
        <v>17</v>
      </c>
      <c r="C52" s="12" t="s">
        <v>101</v>
      </c>
      <c r="D52" s="9" t="s">
        <v>79</v>
      </c>
      <c r="E52" s="11">
        <v>92190</v>
      </c>
    </row>
    <row r="53" spans="1:5" ht="18.75">
      <c r="A53" s="8" t="s">
        <v>102</v>
      </c>
      <c r="B53" s="19">
        <v>18</v>
      </c>
      <c r="C53" s="12" t="s">
        <v>103</v>
      </c>
      <c r="D53" s="9" t="s">
        <v>56</v>
      </c>
      <c r="E53" s="11">
        <v>977512</v>
      </c>
    </row>
    <row r="54" spans="1:5" ht="18.75">
      <c r="A54" s="8" t="s">
        <v>104</v>
      </c>
      <c r="B54" s="19">
        <v>19</v>
      </c>
      <c r="C54" s="12" t="s">
        <v>105</v>
      </c>
      <c r="D54" s="9" t="s">
        <v>23</v>
      </c>
      <c r="E54" s="11">
        <f>880000+632000</f>
        <v>1512000</v>
      </c>
    </row>
    <row r="55" spans="1:5" s="17" customFormat="1" ht="18.75">
      <c r="A55" s="13" t="s">
        <v>104</v>
      </c>
      <c r="B55" s="20">
        <v>19</v>
      </c>
      <c r="C55" s="18" t="s">
        <v>106</v>
      </c>
      <c r="D55" s="14" t="s">
        <v>107</v>
      </c>
      <c r="E55" s="16">
        <f>490000+317000</f>
        <v>807000</v>
      </c>
    </row>
    <row r="56" spans="1:5" ht="37.5">
      <c r="A56" s="8" t="s">
        <v>108</v>
      </c>
      <c r="B56" s="19">
        <v>20</v>
      </c>
      <c r="C56" s="12" t="s">
        <v>109</v>
      </c>
      <c r="D56" s="9" t="s">
        <v>17</v>
      </c>
      <c r="E56" s="11">
        <v>100000</v>
      </c>
    </row>
    <row r="57" spans="1:5" ht="18.75">
      <c r="A57" s="8" t="s">
        <v>108</v>
      </c>
      <c r="B57" s="19">
        <v>20</v>
      </c>
      <c r="C57" s="12" t="s">
        <v>110</v>
      </c>
      <c r="D57" s="9" t="s">
        <v>111</v>
      </c>
      <c r="E57" s="11">
        <v>560100</v>
      </c>
    </row>
    <row r="58" spans="1:5" ht="18.75">
      <c r="A58" s="8" t="s">
        <v>108</v>
      </c>
      <c r="B58" s="19">
        <v>20</v>
      </c>
      <c r="C58" s="12" t="s">
        <v>112</v>
      </c>
      <c r="D58" s="9" t="s">
        <v>56</v>
      </c>
      <c r="E58" s="11">
        <v>141720</v>
      </c>
    </row>
    <row r="59" spans="1:5" ht="18.75">
      <c r="A59" s="8" t="s">
        <v>108</v>
      </c>
      <c r="B59" s="19">
        <v>20</v>
      </c>
      <c r="C59" s="12" t="s">
        <v>113</v>
      </c>
      <c r="D59" s="9" t="s">
        <v>114</v>
      </c>
      <c r="E59" s="11">
        <v>228000</v>
      </c>
    </row>
    <row r="60" spans="1:5" ht="37.5">
      <c r="A60" s="8" t="s">
        <v>108</v>
      </c>
      <c r="B60" s="19">
        <v>20</v>
      </c>
      <c r="C60" s="12" t="s">
        <v>115</v>
      </c>
      <c r="D60" s="9" t="s">
        <v>116</v>
      </c>
      <c r="E60" s="11">
        <v>1487700</v>
      </c>
    </row>
    <row r="61" spans="1:5" ht="18.75">
      <c r="A61" s="8" t="s">
        <v>108</v>
      </c>
      <c r="B61" s="19">
        <v>20</v>
      </c>
      <c r="C61" s="12" t="s">
        <v>117</v>
      </c>
      <c r="D61" s="9" t="s">
        <v>46</v>
      </c>
      <c r="E61" s="11">
        <v>258000</v>
      </c>
    </row>
    <row r="62" spans="1:5" ht="18.75">
      <c r="A62" s="8" t="s">
        <v>108</v>
      </c>
      <c r="B62" s="19">
        <v>20</v>
      </c>
      <c r="C62" s="12" t="s">
        <v>118</v>
      </c>
      <c r="D62" s="9" t="s">
        <v>119</v>
      </c>
      <c r="E62" s="11">
        <f>1494665+511643.5</f>
        <v>2006308.5</v>
      </c>
    </row>
    <row r="63" spans="1:5" ht="18.75">
      <c r="A63" s="8" t="s">
        <v>108</v>
      </c>
      <c r="B63" s="19">
        <v>20</v>
      </c>
      <c r="C63" s="12" t="s">
        <v>120</v>
      </c>
      <c r="D63" s="9" t="s">
        <v>121</v>
      </c>
      <c r="E63" s="11">
        <v>424560</v>
      </c>
    </row>
    <row r="64" spans="1:5" ht="18.75">
      <c r="A64" s="8" t="s">
        <v>108</v>
      </c>
      <c r="B64" s="19">
        <v>20</v>
      </c>
      <c r="C64" s="12" t="s">
        <v>122</v>
      </c>
      <c r="D64" s="9" t="s">
        <v>123</v>
      </c>
      <c r="E64" s="11">
        <v>750000</v>
      </c>
    </row>
    <row r="65" spans="1:5" ht="18.75">
      <c r="A65" s="8" t="s">
        <v>108</v>
      </c>
      <c r="B65" s="19">
        <v>20</v>
      </c>
      <c r="C65" s="12" t="s">
        <v>124</v>
      </c>
      <c r="D65" s="19" t="s">
        <v>125</v>
      </c>
      <c r="E65" s="11">
        <v>78000</v>
      </c>
    </row>
    <row r="66" spans="1:5" ht="18.75">
      <c r="A66" s="8" t="s">
        <v>108</v>
      </c>
      <c r="B66" s="19">
        <v>20</v>
      </c>
      <c r="C66" s="12" t="s">
        <v>126</v>
      </c>
      <c r="D66" s="19" t="s">
        <v>127</v>
      </c>
      <c r="E66" s="11">
        <v>252000</v>
      </c>
    </row>
    <row r="67" spans="1:5" ht="18.75">
      <c r="A67" s="8" t="s">
        <v>108</v>
      </c>
      <c r="B67" s="19">
        <v>20</v>
      </c>
      <c r="C67" s="12" t="s">
        <v>128</v>
      </c>
      <c r="D67" s="19" t="s">
        <v>129</v>
      </c>
      <c r="E67" s="11">
        <v>288000</v>
      </c>
    </row>
    <row r="68" spans="1:5" s="17" customFormat="1" ht="18.75">
      <c r="A68" s="13" t="s">
        <v>108</v>
      </c>
      <c r="B68" s="20">
        <v>20</v>
      </c>
      <c r="C68" s="18" t="s">
        <v>130</v>
      </c>
      <c r="D68" s="20" t="s">
        <v>131</v>
      </c>
      <c r="E68" s="16">
        <v>100000</v>
      </c>
    </row>
    <row r="69" spans="1:5" ht="18.75">
      <c r="A69" s="8" t="s">
        <v>108</v>
      </c>
      <c r="B69" s="19">
        <v>20</v>
      </c>
      <c r="C69" s="12" t="s">
        <v>132</v>
      </c>
      <c r="D69" s="19" t="s">
        <v>133</v>
      </c>
      <c r="E69" s="11">
        <v>73800</v>
      </c>
    </row>
    <row r="70" spans="1:5" ht="18.75">
      <c r="A70" s="8" t="s">
        <v>108</v>
      </c>
      <c r="B70" s="19">
        <v>20</v>
      </c>
      <c r="C70" s="12" t="s">
        <v>134</v>
      </c>
      <c r="D70" s="19" t="s">
        <v>135</v>
      </c>
      <c r="E70" s="11">
        <v>759480</v>
      </c>
    </row>
    <row r="71" spans="1:5" ht="18.75">
      <c r="A71" s="8" t="s">
        <v>108</v>
      </c>
      <c r="B71" s="19">
        <v>20</v>
      </c>
      <c r="C71" s="12" t="s">
        <v>136</v>
      </c>
      <c r="D71" s="19" t="s">
        <v>137</v>
      </c>
      <c r="E71" s="11">
        <v>66300</v>
      </c>
    </row>
    <row r="72" spans="1:5" s="17" customFormat="1" ht="18.75">
      <c r="A72" s="13" t="s">
        <v>108</v>
      </c>
      <c r="B72" s="20">
        <v>20</v>
      </c>
      <c r="C72" s="18" t="s">
        <v>138</v>
      </c>
      <c r="D72" s="20" t="s">
        <v>139</v>
      </c>
      <c r="E72" s="16">
        <v>668044</v>
      </c>
    </row>
    <row r="73" spans="1:5" ht="18.75">
      <c r="A73" s="8" t="s">
        <v>108</v>
      </c>
      <c r="B73" s="19">
        <v>20</v>
      </c>
      <c r="C73" s="12" t="s">
        <v>140</v>
      </c>
      <c r="D73" s="19" t="s">
        <v>141</v>
      </c>
      <c r="E73" s="11">
        <v>100000</v>
      </c>
    </row>
    <row r="74" spans="1:5" ht="18.75">
      <c r="A74" s="8" t="s">
        <v>108</v>
      </c>
      <c r="B74" s="19">
        <v>20</v>
      </c>
      <c r="C74" s="12" t="s">
        <v>142</v>
      </c>
      <c r="D74" s="19" t="s">
        <v>143</v>
      </c>
      <c r="E74" s="11">
        <v>244000</v>
      </c>
    </row>
    <row r="75" spans="1:5" ht="18.75">
      <c r="A75" s="8" t="s">
        <v>108</v>
      </c>
      <c r="B75" s="19">
        <v>20</v>
      </c>
      <c r="C75" s="12" t="s">
        <v>144</v>
      </c>
      <c r="D75" s="19" t="s">
        <v>145</v>
      </c>
      <c r="E75" s="11">
        <v>276000</v>
      </c>
    </row>
    <row r="76" spans="1:5" ht="18.75">
      <c r="A76" s="8" t="s">
        <v>108</v>
      </c>
      <c r="B76" s="19">
        <v>20</v>
      </c>
      <c r="C76" s="12" t="s">
        <v>146</v>
      </c>
      <c r="D76" s="19" t="s">
        <v>147</v>
      </c>
      <c r="E76" s="11">
        <v>160925</v>
      </c>
    </row>
    <row r="77" spans="1:5" ht="18.75">
      <c r="A77" s="8" t="s">
        <v>108</v>
      </c>
      <c r="B77" s="19">
        <v>20</v>
      </c>
      <c r="C77" s="12" t="s">
        <v>148</v>
      </c>
      <c r="D77" s="19" t="s">
        <v>149</v>
      </c>
      <c r="E77" s="11">
        <v>120000</v>
      </c>
    </row>
    <row r="78" spans="1:5" ht="18.75">
      <c r="A78" s="8" t="s">
        <v>108</v>
      </c>
      <c r="B78" s="19">
        <v>20</v>
      </c>
      <c r="C78" s="12" t="s">
        <v>150</v>
      </c>
      <c r="D78" s="19" t="s">
        <v>151</v>
      </c>
      <c r="E78" s="11">
        <v>3570000</v>
      </c>
    </row>
    <row r="79" spans="1:5" ht="18.75">
      <c r="A79" s="8" t="s">
        <v>108</v>
      </c>
      <c r="B79" s="19">
        <v>20</v>
      </c>
      <c r="C79" s="12" t="s">
        <v>152</v>
      </c>
      <c r="D79" s="19" t="s">
        <v>153</v>
      </c>
      <c r="E79" s="11">
        <v>288000</v>
      </c>
    </row>
    <row r="80" spans="1:5" ht="18.75">
      <c r="A80" s="8" t="s">
        <v>108</v>
      </c>
      <c r="B80" s="19">
        <v>20</v>
      </c>
      <c r="C80" s="12" t="s">
        <v>154</v>
      </c>
      <c r="D80" s="19" t="s">
        <v>155</v>
      </c>
      <c r="E80" s="11">
        <v>362040</v>
      </c>
    </row>
    <row r="81" spans="1:5" ht="18.75">
      <c r="A81" s="8" t="s">
        <v>108</v>
      </c>
      <c r="B81" s="19">
        <v>20</v>
      </c>
      <c r="C81" s="12" t="s">
        <v>156</v>
      </c>
      <c r="D81" s="19" t="s">
        <v>157</v>
      </c>
      <c r="E81" s="11">
        <v>531360</v>
      </c>
    </row>
    <row r="82" spans="1:5" ht="18.75">
      <c r="A82" s="8" t="s">
        <v>158</v>
      </c>
      <c r="B82" s="19">
        <v>21</v>
      </c>
      <c r="C82" s="12" t="s">
        <v>159</v>
      </c>
      <c r="D82" s="9" t="s">
        <v>57</v>
      </c>
      <c r="E82" s="11">
        <v>330000</v>
      </c>
    </row>
    <row r="83" spans="1:5" ht="18.75">
      <c r="A83" s="8" t="s">
        <v>160</v>
      </c>
      <c r="B83" s="19">
        <v>23</v>
      </c>
      <c r="C83" s="12" t="s">
        <v>161</v>
      </c>
      <c r="D83" s="9" t="s">
        <v>17</v>
      </c>
      <c r="E83" s="11">
        <f>395000+115000</f>
        <v>510000</v>
      </c>
    </row>
    <row r="84" spans="1:5" ht="18.75">
      <c r="A84" s="8" t="s">
        <v>160</v>
      </c>
      <c r="B84" s="19">
        <v>23</v>
      </c>
      <c r="C84" s="12" t="s">
        <v>162</v>
      </c>
      <c r="D84" s="9" t="s">
        <v>19</v>
      </c>
      <c r="E84" s="11">
        <f>1400000+365000</f>
        <v>1765000</v>
      </c>
    </row>
    <row r="85" spans="1:5" ht="18.75">
      <c r="A85" s="8" t="s">
        <v>160</v>
      </c>
      <c r="B85" s="19">
        <v>23</v>
      </c>
      <c r="C85" s="12" t="s">
        <v>163</v>
      </c>
      <c r="D85" s="9" t="s">
        <v>164</v>
      </c>
      <c r="E85" s="11">
        <f>447500+30000</f>
        <v>477500</v>
      </c>
    </row>
    <row r="86" spans="1:5" ht="18.75">
      <c r="A86" s="8" t="s">
        <v>165</v>
      </c>
      <c r="B86" s="19">
        <v>24</v>
      </c>
      <c r="C86" s="12" t="s">
        <v>166</v>
      </c>
      <c r="D86" s="9" t="s">
        <v>167</v>
      </c>
      <c r="E86" s="11">
        <v>634000</v>
      </c>
    </row>
    <row r="87" spans="1:5" ht="18.75">
      <c r="A87" s="8" t="s">
        <v>165</v>
      </c>
      <c r="B87" s="19">
        <v>24</v>
      </c>
      <c r="C87" s="12" t="s">
        <v>168</v>
      </c>
      <c r="D87" s="9" t="s">
        <v>169</v>
      </c>
      <c r="E87" s="11">
        <v>49175</v>
      </c>
    </row>
    <row r="88" spans="1:5" ht="18.75">
      <c r="A88" s="8" t="s">
        <v>165</v>
      </c>
      <c r="B88" s="19">
        <v>24</v>
      </c>
      <c r="C88" s="12" t="s">
        <v>170</v>
      </c>
      <c r="D88" s="9" t="s">
        <v>171</v>
      </c>
      <c r="E88" s="11">
        <v>1000000</v>
      </c>
    </row>
    <row r="89" spans="1:5" ht="18.75">
      <c r="A89" s="8" t="s">
        <v>172</v>
      </c>
      <c r="B89" s="19">
        <v>25</v>
      </c>
      <c r="C89" s="12" t="s">
        <v>173</v>
      </c>
      <c r="D89" s="9" t="s">
        <v>12</v>
      </c>
      <c r="E89" s="11">
        <f>2000000+1000000</f>
        <v>3000000</v>
      </c>
    </row>
    <row r="90" spans="1:5" ht="18.75">
      <c r="A90" s="8" t="s">
        <v>172</v>
      </c>
      <c r="B90" s="19">
        <v>25</v>
      </c>
      <c r="C90" s="12" t="s">
        <v>174</v>
      </c>
      <c r="D90" s="9" t="s">
        <v>23</v>
      </c>
      <c r="E90" s="11">
        <f>2435035+1493208.8+2918980+140133+1775292</f>
        <v>8762648.8</v>
      </c>
    </row>
    <row r="91" spans="1:5" ht="18.75">
      <c r="A91" s="8" t="s">
        <v>175</v>
      </c>
      <c r="B91" s="19">
        <v>26</v>
      </c>
      <c r="C91" s="12" t="s">
        <v>176</v>
      </c>
      <c r="D91" s="9" t="s">
        <v>56</v>
      </c>
      <c r="E91" s="11">
        <v>671500</v>
      </c>
    </row>
    <row r="92" spans="1:5" ht="18.75">
      <c r="A92" s="8" t="s">
        <v>175</v>
      </c>
      <c r="B92" s="19">
        <v>26</v>
      </c>
      <c r="C92" s="12" t="s">
        <v>177</v>
      </c>
      <c r="D92" s="9" t="s">
        <v>178</v>
      </c>
      <c r="E92" s="11">
        <f>2084865+810000+1250000+1000000</f>
        <v>5144865</v>
      </c>
    </row>
    <row r="93" spans="1:5" ht="18.75">
      <c r="A93" s="8" t="s">
        <v>175</v>
      </c>
      <c r="B93" s="19">
        <v>26</v>
      </c>
      <c r="C93" s="12" t="s">
        <v>179</v>
      </c>
      <c r="D93" s="9" t="s">
        <v>180</v>
      </c>
      <c r="E93" s="11">
        <v>500000</v>
      </c>
    </row>
    <row r="94" spans="1:5" ht="18.75">
      <c r="A94" s="8" t="s">
        <v>175</v>
      </c>
      <c r="B94" s="19">
        <v>26</v>
      </c>
      <c r="C94" s="12" t="s">
        <v>181</v>
      </c>
      <c r="D94" s="9" t="s">
        <v>79</v>
      </c>
      <c r="E94" s="11">
        <v>2000000</v>
      </c>
    </row>
    <row r="95" spans="1:5" ht="18.75">
      <c r="A95" s="8" t="s">
        <v>175</v>
      </c>
      <c r="B95" s="19">
        <v>26</v>
      </c>
      <c r="C95" s="12" t="s">
        <v>182</v>
      </c>
      <c r="D95" s="9" t="s">
        <v>33</v>
      </c>
      <c r="E95" s="11">
        <f>1579500+1729314</f>
        <v>3308814</v>
      </c>
    </row>
    <row r="96" spans="1:5" ht="18.75">
      <c r="A96" s="8" t="s">
        <v>175</v>
      </c>
      <c r="B96" s="19">
        <v>26</v>
      </c>
      <c r="C96" s="12" t="s">
        <v>183</v>
      </c>
      <c r="D96" s="9" t="s">
        <v>75</v>
      </c>
      <c r="E96" s="11">
        <f>990000+1250000</f>
        <v>2240000</v>
      </c>
    </row>
    <row r="97" spans="1:5" ht="18.75">
      <c r="A97" s="8" t="s">
        <v>175</v>
      </c>
      <c r="B97" s="19">
        <v>26</v>
      </c>
      <c r="C97" s="12" t="s">
        <v>184</v>
      </c>
      <c r="D97" s="9" t="s">
        <v>185</v>
      </c>
      <c r="E97" s="11">
        <v>462120</v>
      </c>
    </row>
    <row r="98" spans="1:5" ht="18.75">
      <c r="A98" s="8" t="s">
        <v>186</v>
      </c>
      <c r="B98" s="19">
        <v>27</v>
      </c>
      <c r="C98" s="12" t="s">
        <v>187</v>
      </c>
      <c r="D98" s="9" t="s">
        <v>19</v>
      </c>
      <c r="E98" s="11">
        <v>250000</v>
      </c>
    </row>
    <row r="99" spans="1:5" ht="18.75">
      <c r="A99" s="8" t="s">
        <v>186</v>
      </c>
      <c r="B99" s="19">
        <v>27</v>
      </c>
      <c r="C99" s="12" t="s">
        <v>188</v>
      </c>
      <c r="D99" s="9" t="s">
        <v>56</v>
      </c>
      <c r="E99" s="11">
        <v>68000</v>
      </c>
    </row>
    <row r="100" spans="1:5" ht="18.75">
      <c r="A100" s="8" t="s">
        <v>189</v>
      </c>
      <c r="B100" s="19">
        <v>28</v>
      </c>
      <c r="C100" s="12" t="s">
        <v>190</v>
      </c>
      <c r="D100" s="9" t="s">
        <v>191</v>
      </c>
      <c r="E100" s="11">
        <v>922544</v>
      </c>
    </row>
    <row r="101" spans="1:5" ht="18.75">
      <c r="A101" s="8" t="s">
        <v>192</v>
      </c>
      <c r="B101" s="19">
        <v>30</v>
      </c>
      <c r="C101" s="12" t="s">
        <v>193</v>
      </c>
      <c r="D101" s="9" t="s">
        <v>71</v>
      </c>
      <c r="E101" s="11">
        <v>902700</v>
      </c>
    </row>
    <row r="102" spans="1:5" ht="18.75">
      <c r="A102" s="8" t="s">
        <v>192</v>
      </c>
      <c r="B102" s="19">
        <v>30</v>
      </c>
      <c r="C102" s="12" t="s">
        <v>194</v>
      </c>
      <c r="D102" s="9" t="s">
        <v>195</v>
      </c>
      <c r="E102" s="11">
        <f>420500+728000</f>
        <v>1148500</v>
      </c>
    </row>
    <row r="103" spans="1:5" ht="18.75">
      <c r="A103" s="8" t="s">
        <v>192</v>
      </c>
      <c r="B103" s="19">
        <v>30</v>
      </c>
      <c r="C103" s="12" t="s">
        <v>196</v>
      </c>
      <c r="D103" s="9" t="s">
        <v>197</v>
      </c>
      <c r="E103" s="11">
        <v>100000</v>
      </c>
    </row>
    <row r="104" spans="1:5" ht="18.75">
      <c r="A104" s="8" t="s">
        <v>192</v>
      </c>
      <c r="B104" s="19">
        <v>30</v>
      </c>
      <c r="C104" s="12" t="s">
        <v>198</v>
      </c>
      <c r="D104" s="9" t="s">
        <v>199</v>
      </c>
      <c r="E104" s="11">
        <f>460500+997818</f>
        <v>1458318</v>
      </c>
    </row>
    <row r="105" spans="1:5" ht="18.75">
      <c r="A105" s="8" t="s">
        <v>192</v>
      </c>
      <c r="B105" s="19">
        <v>30</v>
      </c>
      <c r="C105" s="12" t="s">
        <v>200</v>
      </c>
      <c r="D105" s="19" t="s">
        <v>96</v>
      </c>
      <c r="E105" s="11">
        <v>1331000</v>
      </c>
    </row>
    <row r="106" spans="1:5" ht="18.75">
      <c r="A106" s="8" t="s">
        <v>192</v>
      </c>
      <c r="B106" s="19">
        <v>30</v>
      </c>
      <c r="C106" s="12" t="s">
        <v>201</v>
      </c>
      <c r="D106" s="19" t="s">
        <v>202</v>
      </c>
      <c r="E106" s="11">
        <v>2495000</v>
      </c>
    </row>
    <row r="107" spans="1:5" ht="18.75">
      <c r="A107" s="8" t="s">
        <v>192</v>
      </c>
      <c r="B107" s="19">
        <v>30</v>
      </c>
      <c r="C107" s="12" t="s">
        <v>203</v>
      </c>
      <c r="D107" s="19" t="s">
        <v>204</v>
      </c>
      <c r="E107" s="11">
        <v>1036000</v>
      </c>
    </row>
    <row r="108" spans="1:5" ht="18.75">
      <c r="A108" s="8" t="s">
        <v>192</v>
      </c>
      <c r="B108" s="19">
        <v>30</v>
      </c>
      <c r="C108" s="12" t="s">
        <v>205</v>
      </c>
      <c r="D108" s="19" t="s">
        <v>206</v>
      </c>
      <c r="E108" s="11">
        <v>1155000</v>
      </c>
    </row>
    <row r="109" spans="1:5" ht="18.75">
      <c r="A109" s="8" t="s">
        <v>192</v>
      </c>
      <c r="B109" s="19">
        <v>30</v>
      </c>
      <c r="C109" s="12" t="s">
        <v>207</v>
      </c>
      <c r="D109" s="19" t="s">
        <v>208</v>
      </c>
      <c r="E109" s="11">
        <v>66000</v>
      </c>
    </row>
    <row r="110" spans="1:5" ht="18.75">
      <c r="A110" s="8" t="s">
        <v>209</v>
      </c>
      <c r="B110" s="19">
        <v>31</v>
      </c>
      <c r="C110" s="12" t="s">
        <v>210</v>
      </c>
      <c r="D110" s="9" t="s">
        <v>171</v>
      </c>
      <c r="E110" s="11">
        <v>2580000</v>
      </c>
    </row>
    <row r="111" spans="1:5" ht="18.75">
      <c r="A111" s="8" t="s">
        <v>209</v>
      </c>
      <c r="B111" s="19">
        <v>31</v>
      </c>
      <c r="C111" s="12" t="s">
        <v>211</v>
      </c>
      <c r="D111" s="21" t="s">
        <v>48</v>
      </c>
      <c r="E111" s="11">
        <v>402500</v>
      </c>
    </row>
    <row r="112" spans="1:5" ht="18.75">
      <c r="A112" s="8" t="s">
        <v>209</v>
      </c>
      <c r="B112" s="19">
        <v>31</v>
      </c>
      <c r="C112" s="12" t="s">
        <v>212</v>
      </c>
      <c r="D112" s="21" t="s">
        <v>213</v>
      </c>
      <c r="E112" s="11">
        <f>9240000+680000+1180000</f>
        <v>11100000</v>
      </c>
    </row>
    <row r="113" spans="1:5" ht="18.75">
      <c r="A113" s="8" t="s">
        <v>209</v>
      </c>
      <c r="B113" s="19">
        <v>31</v>
      </c>
      <c r="C113" s="12" t="s">
        <v>214</v>
      </c>
      <c r="D113" s="21" t="s">
        <v>50</v>
      </c>
      <c r="E113" s="11">
        <v>200000</v>
      </c>
    </row>
    <row r="114" spans="1:5" ht="18.75">
      <c r="A114" s="8" t="s">
        <v>215</v>
      </c>
      <c r="B114" s="19">
        <v>32</v>
      </c>
      <c r="C114" s="10" t="s">
        <v>216</v>
      </c>
      <c r="D114" s="9" t="s">
        <v>164</v>
      </c>
      <c r="E114" s="11">
        <f>150000+2333459</f>
        <v>2483459</v>
      </c>
    </row>
    <row r="115" spans="1:5" ht="18.75">
      <c r="A115" s="8" t="s">
        <v>215</v>
      </c>
      <c r="B115" s="19">
        <v>32</v>
      </c>
      <c r="C115" s="10" t="s">
        <v>217</v>
      </c>
      <c r="D115" s="9" t="s">
        <v>56</v>
      </c>
      <c r="E115" s="11">
        <f>414000+100000</f>
        <v>514000</v>
      </c>
    </row>
    <row r="116" spans="1:5" ht="18.75">
      <c r="A116" s="8" t="s">
        <v>215</v>
      </c>
      <c r="B116" s="19">
        <v>32</v>
      </c>
      <c r="C116" s="10" t="s">
        <v>218</v>
      </c>
      <c r="D116" s="9" t="s">
        <v>219</v>
      </c>
      <c r="E116" s="11">
        <v>100000</v>
      </c>
    </row>
    <row r="117" spans="1:5" ht="18.75">
      <c r="A117" s="8" t="s">
        <v>215</v>
      </c>
      <c r="B117" s="19">
        <v>32</v>
      </c>
      <c r="C117" s="10" t="s">
        <v>220</v>
      </c>
      <c r="D117" s="9" t="s">
        <v>221</v>
      </c>
      <c r="E117" s="11">
        <f>41000+752454.85</f>
        <v>793454.85</v>
      </c>
    </row>
    <row r="118" spans="1:5" ht="18.75">
      <c r="A118" s="8" t="s">
        <v>215</v>
      </c>
      <c r="B118" s="19">
        <v>32</v>
      </c>
      <c r="C118" s="10" t="s">
        <v>222</v>
      </c>
      <c r="D118" s="9" t="s">
        <v>185</v>
      </c>
      <c r="E118" s="11">
        <f>499500+2144112</f>
        <v>2643612</v>
      </c>
    </row>
    <row r="119" spans="1:5" ht="18.75">
      <c r="A119" s="8" t="s">
        <v>215</v>
      </c>
      <c r="B119" s="19">
        <v>32</v>
      </c>
      <c r="C119" s="10" t="s">
        <v>223</v>
      </c>
      <c r="D119" s="9" t="s">
        <v>224</v>
      </c>
      <c r="E119" s="11">
        <v>100000</v>
      </c>
    </row>
    <row r="120" spans="1:5" ht="18.75">
      <c r="A120" s="8" t="s">
        <v>215</v>
      </c>
      <c r="B120" s="19">
        <v>32</v>
      </c>
      <c r="C120" s="10" t="s">
        <v>215</v>
      </c>
      <c r="D120" s="9" t="s">
        <v>225</v>
      </c>
      <c r="E120" s="11">
        <v>468928.5</v>
      </c>
    </row>
    <row r="121" spans="1:5" ht="93.75" customHeight="1">
      <c r="A121" s="23" t="s">
        <v>226</v>
      </c>
      <c r="B121" s="23"/>
      <c r="C121" s="23"/>
      <c r="D121" s="23"/>
      <c r="E121" s="23"/>
    </row>
  </sheetData>
  <sheetProtection/>
  <mergeCells count="2">
    <mergeCell ref="A7:E7"/>
    <mergeCell ref="A121:E1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Alberto Camacho Jiménez</dc:creator>
  <cp:keywords/>
  <dc:description/>
  <cp:lastModifiedBy>Jesús Alberto Camacho Jiménez</cp:lastModifiedBy>
  <dcterms:created xsi:type="dcterms:W3CDTF">2015-10-26T20:50:45Z</dcterms:created>
  <dcterms:modified xsi:type="dcterms:W3CDTF">2015-10-26T23:27:11Z</dcterms:modified>
  <cp:category/>
  <cp:version/>
  <cp:contentType/>
  <cp:contentStatus/>
</cp:coreProperties>
</file>